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 activeTab="2"/>
  </bookViews>
  <sheets>
    <sheet name="CPC, WEBSITE DATA" sheetId="2" r:id="rId1"/>
    <sheet name="ICD Marripalem" sheetId="1" r:id="rId2"/>
    <sheet name="VCH, CFS website data" sheetId="5" r:id="rId3"/>
  </sheets>
  <calcPr calcId="124519"/>
</workbook>
</file>

<file path=xl/calcChain.xml><?xml version="1.0" encoding="utf-8"?>
<calcChain xmlns="http://schemas.openxmlformats.org/spreadsheetml/2006/main">
  <c r="Q5" i="2"/>
  <c r="N5"/>
  <c r="K5"/>
  <c r="H5"/>
  <c r="E5"/>
  <c r="Q4"/>
  <c r="N4"/>
  <c r="K4"/>
  <c r="H4"/>
  <c r="E4"/>
  <c r="Q3"/>
  <c r="N3"/>
  <c r="K3"/>
  <c r="H3"/>
  <c r="E3"/>
</calcChain>
</file>

<file path=xl/sharedStrings.xml><?xml version="1.0" encoding="utf-8"?>
<sst xmlns="http://schemas.openxmlformats.org/spreadsheetml/2006/main" count="115" uniqueCount="72">
  <si>
    <t>ICD, MARRIPALAM, DISTRICT - GUNTUR, A.P.</t>
  </si>
  <si>
    <t>Financial year</t>
  </si>
  <si>
    <t>Export Vol. (TEU)</t>
  </si>
  <si>
    <t>Total Vol (TEU)</t>
  </si>
  <si>
    <t>2018-19</t>
  </si>
  <si>
    <t>Nil</t>
  </si>
  <si>
    <t>2019-20</t>
  </si>
  <si>
    <t>2020-21</t>
  </si>
  <si>
    <t>Import Vol. (TEU)</t>
  </si>
  <si>
    <t xml:space="preserve">S.No.
</t>
  </si>
  <si>
    <t>Name of the Facility</t>
  </si>
  <si>
    <t>2017-18</t>
  </si>
  <si>
    <t>2021-22</t>
  </si>
  <si>
    <t>Import</t>
  </si>
  <si>
    <t>Export</t>
  </si>
  <si>
    <t>TOTAL</t>
  </si>
  <si>
    <t>Seabird CFS</t>
  </si>
  <si>
    <t>GDL CFS</t>
  </si>
  <si>
    <t>ICD, Marripalem</t>
  </si>
  <si>
    <t>NA</t>
  </si>
  <si>
    <t>Address of the facility</t>
  </si>
  <si>
    <t>Name of the Promoter/Promoter Company</t>
  </si>
  <si>
    <t>Date of Commencement of facility</t>
  </si>
  <si>
    <t>Whether facility is Operational/Non-Operational/Under Construction</t>
  </si>
  <si>
    <t>Area of the facility (in Hectares)</t>
  </si>
  <si>
    <t>Transport facility available for movement of cargo (Rail/Road/Waterways/Air)</t>
  </si>
  <si>
    <t>Whether AEO Status granted ?</t>
  </si>
  <si>
    <t>Annual Installed Capacity of the facility (in TEUs) **</t>
  </si>
  <si>
    <t>Utilization during 2020-21</t>
  </si>
  <si>
    <t>Capacity Utilization for FY 2020-21     (in %)</t>
  </si>
  <si>
    <t>TEUs handled in November-2021</t>
  </si>
  <si>
    <t>Utilization during 2021-22 ( Till 30.11.2021)</t>
  </si>
  <si>
    <t>Capacity Utilization     (in %)</t>
  </si>
  <si>
    <t>CWC CFS</t>
  </si>
  <si>
    <t>OPP. NAVAL DOCK YARD NAVAL BASE POST VISAKHAPATNAM 500014                                                        E-Mail: cfs.vizag@cewacor.nic.in                                           Mob: 8121556777</t>
  </si>
  <si>
    <t>CWC</t>
  </si>
  <si>
    <t>22.08.2001</t>
  </si>
  <si>
    <t>OPERATIONAL</t>
  </si>
  <si>
    <t>ROAD</t>
  </si>
  <si>
    <t>YES</t>
  </si>
  <si>
    <t>Sravan CFS-1</t>
  </si>
  <si>
    <t>IDA, Block 'C', Chinna Mulagada,Visakhapatnam - 530012                  E-Mail: naveen@sravanship.com                                               Mob: 9989191111</t>
  </si>
  <si>
    <t>Sravan Shipping Services Pvt Ltd</t>
  </si>
  <si>
    <t>10.09.2004</t>
  </si>
  <si>
    <t>Operational</t>
  </si>
  <si>
    <t>Road</t>
  </si>
  <si>
    <t>Yes</t>
  </si>
  <si>
    <t>Gateway East India Pvt Ltd</t>
  </si>
  <si>
    <t>Opp. GAIL, Sheela Nagar Visakhapatnam 530012                       E-Mail: rambabu@gateway-distriparks.com                            Mob:9866171570</t>
  </si>
  <si>
    <t>A 100% Subsidiary to M/s Gateway Distriparks Ltd (Public Ltd Company), Main Promoter Mr. Prem Kishan Das Gupta</t>
  </si>
  <si>
    <t>No</t>
  </si>
  <si>
    <t>Vpl Integral cfs</t>
  </si>
  <si>
    <t>Survey No.335/1 Kanithi B.C Gate ROAD, Gajuwaka, Visakhapatnam- 530046.</t>
  </si>
  <si>
    <t>Grandhi.Rajesh</t>
  </si>
  <si>
    <t>03.10.2014</t>
  </si>
  <si>
    <t>CONCOR-MMLP CFS</t>
  </si>
  <si>
    <t xml:space="preserve">VIMAN NAGAR, VISAKHAPATNAM-530009                                                        E-Mail: ramachandram@concorindia.com                               Mob: 8978388774 </t>
  </si>
  <si>
    <t>CONCOR</t>
  </si>
  <si>
    <t>Road &amp; RAIL</t>
  </si>
  <si>
    <t>VCT CFS</t>
  </si>
  <si>
    <t xml:space="preserve">​VPT Exim Park Area, Industrial by Pass Road,
     Adjacent to BPCL    Visakhapatnam, Andhra Pradesh, 530014                                                       E-Mail: sidhu.s@vctpl.com                                                     Mob: 9989055199    </t>
  </si>
  <si>
    <t>Mr. Vir K Kotak, Managing Director</t>
  </si>
  <si>
    <t>25.06.2016</t>
  </si>
  <si>
    <t>SICAL SMART CFS</t>
  </si>
  <si>
    <t xml:space="preserve">PLOT NO 85A, BLOCK-D, INDUSTRIAL DEVELOPMENT AREA, AUTONAGAR,GAJUWAKA MANDAL,VISAKHAPATNAM 530012                                                           E-Mail: saba@sical.com                                                                 Mob: 7032519111 </t>
  </si>
  <si>
    <t>SICAL MULTIMODAL &amp;RAIL TRANSPORT LTD</t>
  </si>
  <si>
    <t>25.01.2017</t>
  </si>
  <si>
    <t>Visakha CFS &amp; Logistics Pvt. Ltd.</t>
  </si>
  <si>
    <t>Survey No.224/4, Bayyavaram Village, Kasimkota Mandal, Visakhapatnam - 531031                     E-Mail: mvs@sattva.in                                                                 Mob: 9840011317</t>
  </si>
  <si>
    <t>Sattva Logistics Group</t>
  </si>
  <si>
    <t>Sravan CFS-2</t>
  </si>
  <si>
    <t>Pedagantyada (V) &amp; (M), GVMC Zone-V, Near Gangavaram Port, Gajuwaka,Visakhapatnam 530044           E-Mail: naveen@sravanship.com                                               Mob: 9989191111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</si>
</sst>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sz val="11"/>
      <color theme="1"/>
      <name val="Tahoma"/>
      <family val="2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/>
    <xf numFmtId="0" fontId="13" fillId="0" borderId="18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2" fontId="13" fillId="3" borderId="34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14" fontId="13" fillId="0" borderId="17" xfId="0" quotePrefix="1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workbookViewId="0">
      <selection activeCell="B7" sqref="B7"/>
    </sheetView>
  </sheetViews>
  <sheetFormatPr defaultRowHeight="15"/>
  <cols>
    <col min="2" max="2" width="17.7109375" customWidth="1"/>
  </cols>
  <sheetData>
    <row r="1" spans="1:17" ht="37.5">
      <c r="A1" s="18" t="s">
        <v>9</v>
      </c>
      <c r="B1" s="19" t="s">
        <v>10</v>
      </c>
      <c r="C1" s="45" t="s">
        <v>11</v>
      </c>
      <c r="D1" s="45"/>
      <c r="E1" s="46"/>
      <c r="F1" s="47" t="s">
        <v>4</v>
      </c>
      <c r="G1" s="48"/>
      <c r="H1" s="49"/>
      <c r="I1" s="45" t="s">
        <v>6</v>
      </c>
      <c r="J1" s="45"/>
      <c r="K1" s="45"/>
      <c r="L1" s="45" t="s">
        <v>7</v>
      </c>
      <c r="M1" s="45"/>
      <c r="N1" s="45"/>
      <c r="O1" s="45" t="s">
        <v>12</v>
      </c>
      <c r="P1" s="45"/>
      <c r="Q1" s="50"/>
    </row>
    <row r="2" spans="1:17" ht="21">
      <c r="A2" s="20"/>
      <c r="B2" s="10"/>
      <c r="C2" s="11" t="s">
        <v>13</v>
      </c>
      <c r="D2" s="11" t="s">
        <v>14</v>
      </c>
      <c r="E2" s="11" t="s">
        <v>15</v>
      </c>
      <c r="F2" s="11" t="s">
        <v>13</v>
      </c>
      <c r="G2" s="11" t="s">
        <v>14</v>
      </c>
      <c r="H2" s="11" t="s">
        <v>15</v>
      </c>
      <c r="I2" s="11" t="s">
        <v>13</v>
      </c>
      <c r="J2" s="11" t="s">
        <v>14</v>
      </c>
      <c r="K2" s="11" t="s">
        <v>15</v>
      </c>
      <c r="L2" s="11" t="s">
        <v>13</v>
      </c>
      <c r="M2" s="11" t="s">
        <v>14</v>
      </c>
      <c r="N2" s="11" t="s">
        <v>15</v>
      </c>
      <c r="O2" s="11" t="s">
        <v>13</v>
      </c>
      <c r="P2" s="11" t="s">
        <v>14</v>
      </c>
      <c r="Q2" s="21" t="s">
        <v>15</v>
      </c>
    </row>
    <row r="3" spans="1:17" ht="15.75">
      <c r="A3" s="22">
        <v>1</v>
      </c>
      <c r="B3" s="12" t="s">
        <v>16</v>
      </c>
      <c r="C3" s="13">
        <v>9883</v>
      </c>
      <c r="D3" s="13">
        <v>43525</v>
      </c>
      <c r="E3" s="13">
        <f>C3+D3</f>
        <v>53408</v>
      </c>
      <c r="F3" s="13">
        <v>9973</v>
      </c>
      <c r="G3" s="13">
        <v>43997</v>
      </c>
      <c r="H3" s="13">
        <f>F3+G3</f>
        <v>53970</v>
      </c>
      <c r="I3" s="13">
        <v>8006</v>
      </c>
      <c r="J3" s="13">
        <v>39208</v>
      </c>
      <c r="K3" s="13">
        <f>I3+J3</f>
        <v>47214</v>
      </c>
      <c r="L3" s="13">
        <v>3540</v>
      </c>
      <c r="M3" s="13">
        <v>22603</v>
      </c>
      <c r="N3" s="13">
        <f>L3+M3</f>
        <v>26143</v>
      </c>
      <c r="O3" s="13">
        <v>1215</v>
      </c>
      <c r="P3" s="13">
        <v>7634</v>
      </c>
      <c r="Q3" s="23">
        <f>O3+P3</f>
        <v>8849</v>
      </c>
    </row>
    <row r="4" spans="1:17" ht="15.75">
      <c r="A4" s="22">
        <v>2</v>
      </c>
      <c r="B4" s="12" t="s">
        <v>17</v>
      </c>
      <c r="C4" s="14">
        <v>1980</v>
      </c>
      <c r="D4" s="14">
        <v>15501</v>
      </c>
      <c r="E4" s="14">
        <f>1980+15501</f>
        <v>17481</v>
      </c>
      <c r="F4" s="14">
        <v>4327</v>
      </c>
      <c r="G4" s="14">
        <v>28347</v>
      </c>
      <c r="H4" s="14">
        <f>4327+28347</f>
        <v>32674</v>
      </c>
      <c r="I4" s="15">
        <v>5778</v>
      </c>
      <c r="J4" s="16">
        <v>23137</v>
      </c>
      <c r="K4" s="14">
        <f>5778+23137</f>
        <v>28915</v>
      </c>
      <c r="L4" s="15">
        <v>3110</v>
      </c>
      <c r="M4" s="17">
        <v>12701</v>
      </c>
      <c r="N4" s="14">
        <f>3110+12701</f>
        <v>15811</v>
      </c>
      <c r="O4" s="14">
        <v>4961</v>
      </c>
      <c r="P4" s="14">
        <v>5566</v>
      </c>
      <c r="Q4" s="24">
        <f>4961+5566</f>
        <v>10527</v>
      </c>
    </row>
    <row r="5" spans="1:17" ht="30.75" thickBot="1">
      <c r="A5" s="25">
        <v>3</v>
      </c>
      <c r="B5" s="26" t="s">
        <v>18</v>
      </c>
      <c r="C5" s="27" t="s">
        <v>19</v>
      </c>
      <c r="D5" s="27">
        <v>16794</v>
      </c>
      <c r="E5" s="27">
        <f>D5</f>
        <v>16794</v>
      </c>
      <c r="F5" s="27" t="s">
        <v>19</v>
      </c>
      <c r="G5" s="27">
        <v>16062</v>
      </c>
      <c r="H5" s="27">
        <f>G5</f>
        <v>16062</v>
      </c>
      <c r="I5" s="27" t="s">
        <v>19</v>
      </c>
      <c r="J5" s="27">
        <v>9975</v>
      </c>
      <c r="K5" s="27">
        <f>J5</f>
        <v>9975</v>
      </c>
      <c r="L5" s="27" t="s">
        <v>19</v>
      </c>
      <c r="M5" s="27">
        <v>18009</v>
      </c>
      <c r="N5" s="27">
        <f>M5</f>
        <v>18009</v>
      </c>
      <c r="O5" s="27" t="s">
        <v>19</v>
      </c>
      <c r="P5" s="27">
        <v>16321</v>
      </c>
      <c r="Q5" s="28">
        <f>P5</f>
        <v>16321</v>
      </c>
    </row>
  </sheetData>
  <mergeCells count="5">
    <mergeCell ref="C1:E1"/>
    <mergeCell ref="F1:H1"/>
    <mergeCell ref="I1:K1"/>
    <mergeCell ref="L1:N1"/>
    <mergeCell ref="O1:Q1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view="pageBreakPreview" zoomScale="95" zoomScaleSheetLayoutView="95" workbookViewId="0">
      <selection activeCell="C7" sqref="C7"/>
    </sheetView>
  </sheetViews>
  <sheetFormatPr defaultRowHeight="15"/>
  <cols>
    <col min="1" max="1" width="29.140625" customWidth="1"/>
    <col min="2" max="2" width="25.7109375" customWidth="1"/>
    <col min="3" max="3" width="27.7109375" customWidth="1"/>
    <col min="4" max="4" width="34" customWidth="1"/>
  </cols>
  <sheetData>
    <row r="1" spans="1:4" ht="15" customHeight="1">
      <c r="A1" s="53" t="s">
        <v>0</v>
      </c>
      <c r="B1" s="54"/>
      <c r="C1" s="54"/>
      <c r="D1" s="55"/>
    </row>
    <row r="2" spans="1:4" ht="15.75" thickBot="1">
      <c r="A2" s="2"/>
      <c r="B2" s="3"/>
      <c r="C2" s="3"/>
      <c r="D2" s="4"/>
    </row>
    <row r="3" spans="1:4" ht="30" customHeight="1">
      <c r="A3" s="56" t="s">
        <v>1</v>
      </c>
      <c r="B3" s="51" t="s">
        <v>8</v>
      </c>
      <c r="C3" s="58" t="s">
        <v>2</v>
      </c>
      <c r="D3" s="60" t="s">
        <v>3</v>
      </c>
    </row>
    <row r="4" spans="1:4" ht="15.75" thickBot="1">
      <c r="A4" s="57"/>
      <c r="B4" s="52"/>
      <c r="C4" s="59"/>
      <c r="D4" s="61"/>
    </row>
    <row r="5" spans="1:4" ht="15.75" thickBot="1">
      <c r="A5" s="5" t="s">
        <v>4</v>
      </c>
      <c r="B5" s="1" t="s">
        <v>5</v>
      </c>
      <c r="C5" s="1">
        <v>16044</v>
      </c>
      <c r="D5" s="6">
        <v>16044</v>
      </c>
    </row>
    <row r="6" spans="1:4" ht="15.75" thickBot="1">
      <c r="A6" s="5" t="s">
        <v>6</v>
      </c>
      <c r="B6" s="1" t="s">
        <v>5</v>
      </c>
      <c r="C6" s="1">
        <v>9982</v>
      </c>
      <c r="D6" s="6">
        <v>9982</v>
      </c>
    </row>
    <row r="7" spans="1:4" ht="15.75" thickBot="1">
      <c r="A7" s="7" t="s">
        <v>7</v>
      </c>
      <c r="B7" s="8" t="s">
        <v>5</v>
      </c>
      <c r="C7" s="8">
        <v>18009</v>
      </c>
      <c r="D7" s="9">
        <v>18009</v>
      </c>
    </row>
  </sheetData>
  <mergeCells count="5">
    <mergeCell ref="B3:B4"/>
    <mergeCell ref="A1:D1"/>
    <mergeCell ref="A3:A4"/>
    <mergeCell ref="C3:C4"/>
    <mergeCell ref="D3:D4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tabSelected="1" zoomScale="50" zoomScaleNormal="50" workbookViewId="0">
      <selection activeCell="D3" sqref="D3"/>
    </sheetView>
  </sheetViews>
  <sheetFormatPr defaultRowHeight="15"/>
  <cols>
    <col min="1" max="1" width="6.42578125" customWidth="1"/>
    <col min="2" max="2" width="17.5703125" customWidth="1"/>
    <col min="3" max="3" width="32.7109375" customWidth="1"/>
    <col min="4" max="4" width="30.5703125" customWidth="1"/>
    <col min="5" max="5" width="17.7109375" customWidth="1"/>
    <col min="6" max="6" width="19" customWidth="1"/>
    <col min="7" max="7" width="14" customWidth="1"/>
    <col min="8" max="8" width="26.7109375" customWidth="1"/>
    <col min="9" max="9" width="11.5703125" customWidth="1"/>
    <col min="10" max="10" width="18.5703125" customWidth="1"/>
    <col min="11" max="11" width="12" customWidth="1"/>
    <col min="12" max="12" width="15.42578125" customWidth="1"/>
    <col min="13" max="13" width="12.85546875" customWidth="1"/>
    <col min="14" max="14" width="16.140625" customWidth="1"/>
    <col min="15" max="15" width="16.28515625" customWidth="1"/>
  </cols>
  <sheetData>
    <row r="1" spans="1:15" ht="147">
      <c r="A1" s="42" t="s">
        <v>9</v>
      </c>
      <c r="B1" s="42" t="s">
        <v>10</v>
      </c>
      <c r="C1" s="42" t="s">
        <v>20</v>
      </c>
      <c r="D1" s="42" t="s">
        <v>21</v>
      </c>
      <c r="E1" s="42" t="s">
        <v>22</v>
      </c>
      <c r="F1" s="42" t="s">
        <v>23</v>
      </c>
      <c r="G1" s="42" t="s">
        <v>24</v>
      </c>
      <c r="H1" s="42" t="s">
        <v>25</v>
      </c>
      <c r="I1" s="42" t="s">
        <v>26</v>
      </c>
      <c r="J1" s="43" t="s">
        <v>27</v>
      </c>
      <c r="K1" s="44" t="s">
        <v>28</v>
      </c>
      <c r="L1" s="44" t="s">
        <v>29</v>
      </c>
      <c r="M1" s="44" t="s">
        <v>30</v>
      </c>
      <c r="N1" s="44" t="s">
        <v>31</v>
      </c>
      <c r="O1" s="44" t="s">
        <v>32</v>
      </c>
    </row>
    <row r="2" spans="1:15" ht="147">
      <c r="A2" s="29">
        <v>1</v>
      </c>
      <c r="B2" s="29" t="s">
        <v>33</v>
      </c>
      <c r="C2" s="29" t="s">
        <v>34</v>
      </c>
      <c r="D2" s="29" t="s">
        <v>35</v>
      </c>
      <c r="E2" s="30" t="s">
        <v>36</v>
      </c>
      <c r="F2" s="30" t="s">
        <v>37</v>
      </c>
      <c r="G2" s="29">
        <v>2.8239999999999998</v>
      </c>
      <c r="H2" s="29" t="s">
        <v>38</v>
      </c>
      <c r="I2" s="29" t="s">
        <v>39</v>
      </c>
      <c r="J2" s="29">
        <v>23640</v>
      </c>
      <c r="K2" s="31">
        <v>2791</v>
      </c>
      <c r="L2" s="31">
        <v>12</v>
      </c>
      <c r="M2" s="31">
        <v>134</v>
      </c>
      <c r="N2" s="31">
        <v>1478</v>
      </c>
      <c r="O2" s="32">
        <v>6.25</v>
      </c>
    </row>
    <row r="3" spans="1:15" ht="126">
      <c r="A3" s="29">
        <v>2</v>
      </c>
      <c r="B3" s="29" t="s">
        <v>40</v>
      </c>
      <c r="C3" s="29" t="s">
        <v>41</v>
      </c>
      <c r="D3" s="29" t="s">
        <v>42</v>
      </c>
      <c r="E3" s="30" t="s">
        <v>43</v>
      </c>
      <c r="F3" s="30" t="s">
        <v>44</v>
      </c>
      <c r="G3" s="29">
        <v>5.2</v>
      </c>
      <c r="H3" s="29" t="s">
        <v>45</v>
      </c>
      <c r="I3" s="29" t="s">
        <v>46</v>
      </c>
      <c r="J3" s="29">
        <v>60000</v>
      </c>
      <c r="K3" s="31">
        <v>38258</v>
      </c>
      <c r="L3" s="31">
        <v>63.76</v>
      </c>
      <c r="M3" s="31">
        <v>2628</v>
      </c>
      <c r="N3" s="31">
        <v>26514</v>
      </c>
      <c r="O3" s="32">
        <v>44.19</v>
      </c>
    </row>
    <row r="4" spans="1:15" ht="147">
      <c r="A4" s="29">
        <v>3</v>
      </c>
      <c r="B4" s="29" t="s">
        <v>47</v>
      </c>
      <c r="C4" s="29" t="s">
        <v>48</v>
      </c>
      <c r="D4" s="29" t="s">
        <v>49</v>
      </c>
      <c r="E4" s="30">
        <v>38576</v>
      </c>
      <c r="F4" s="30" t="s">
        <v>44</v>
      </c>
      <c r="G4" s="29">
        <v>20</v>
      </c>
      <c r="H4" s="29" t="s">
        <v>45</v>
      </c>
      <c r="I4" s="29" t="s">
        <v>50</v>
      </c>
      <c r="J4" s="29">
        <v>84000</v>
      </c>
      <c r="K4" s="31">
        <v>41602</v>
      </c>
      <c r="L4" s="31">
        <v>49.53</v>
      </c>
      <c r="M4" s="31">
        <v>4064</v>
      </c>
      <c r="N4" s="31">
        <v>28647</v>
      </c>
      <c r="O4" s="32">
        <v>34.1</v>
      </c>
    </row>
    <row r="5" spans="1:15" ht="84">
      <c r="A5" s="29">
        <v>4</v>
      </c>
      <c r="B5" s="29" t="s">
        <v>51</v>
      </c>
      <c r="C5" s="29" t="s">
        <v>52</v>
      </c>
      <c r="D5" s="29" t="s">
        <v>53</v>
      </c>
      <c r="E5" s="30" t="s">
        <v>54</v>
      </c>
      <c r="F5" s="30" t="s">
        <v>44</v>
      </c>
      <c r="G5" s="29">
        <v>10.86</v>
      </c>
      <c r="H5" s="29" t="s">
        <v>45</v>
      </c>
      <c r="I5" s="29" t="s">
        <v>50</v>
      </c>
      <c r="J5" s="29">
        <v>45000</v>
      </c>
      <c r="K5" s="32">
        <v>21897</v>
      </c>
      <c r="L5" s="32">
        <v>48.66</v>
      </c>
      <c r="M5" s="32">
        <v>1420</v>
      </c>
      <c r="N5" s="32">
        <v>12540</v>
      </c>
      <c r="O5" s="33">
        <v>27.86</v>
      </c>
    </row>
    <row r="6" spans="1:15" ht="147">
      <c r="A6" s="29">
        <v>5</v>
      </c>
      <c r="B6" s="29" t="s">
        <v>55</v>
      </c>
      <c r="C6" s="29" t="s">
        <v>56</v>
      </c>
      <c r="D6" s="29" t="s">
        <v>57</v>
      </c>
      <c r="E6" s="30">
        <v>42177</v>
      </c>
      <c r="F6" s="30" t="s">
        <v>44</v>
      </c>
      <c r="G6" s="34">
        <v>49.02</v>
      </c>
      <c r="H6" s="35" t="s">
        <v>58</v>
      </c>
      <c r="I6" s="36" t="s">
        <v>50</v>
      </c>
      <c r="J6" s="37">
        <v>500000</v>
      </c>
      <c r="K6" s="32">
        <v>230167</v>
      </c>
      <c r="L6" s="32">
        <v>46.03</v>
      </c>
      <c r="M6" s="32">
        <v>18131</v>
      </c>
      <c r="N6" s="32">
        <v>153077</v>
      </c>
      <c r="O6" s="32">
        <v>30.61</v>
      </c>
    </row>
    <row r="7" spans="1:15" ht="168.75" thickBot="1">
      <c r="A7" s="29">
        <v>6</v>
      </c>
      <c r="B7" s="29" t="s">
        <v>59</v>
      </c>
      <c r="C7" s="29" t="s">
        <v>60</v>
      </c>
      <c r="D7" s="29" t="s">
        <v>61</v>
      </c>
      <c r="E7" s="30" t="s">
        <v>62</v>
      </c>
      <c r="F7" s="30" t="s">
        <v>44</v>
      </c>
      <c r="G7" s="29">
        <v>34</v>
      </c>
      <c r="H7" s="29" t="s">
        <v>45</v>
      </c>
      <c r="I7" s="29" t="s">
        <v>46</v>
      </c>
      <c r="J7" s="29">
        <v>80250</v>
      </c>
      <c r="K7" s="38">
        <v>31771</v>
      </c>
      <c r="L7" s="39">
        <v>39.590000000000003</v>
      </c>
      <c r="M7" s="31">
        <v>1900</v>
      </c>
      <c r="N7" s="31">
        <v>19725</v>
      </c>
      <c r="O7" s="32">
        <v>24.58</v>
      </c>
    </row>
    <row r="8" spans="1:15" ht="168">
      <c r="A8" s="29">
        <v>7</v>
      </c>
      <c r="B8" s="29" t="s">
        <v>63</v>
      </c>
      <c r="C8" s="29" t="s">
        <v>64</v>
      </c>
      <c r="D8" s="40" t="s">
        <v>65</v>
      </c>
      <c r="E8" s="30" t="s">
        <v>66</v>
      </c>
      <c r="F8" s="30" t="s">
        <v>44</v>
      </c>
      <c r="G8" s="29">
        <v>10</v>
      </c>
      <c r="H8" s="29" t="s">
        <v>38</v>
      </c>
      <c r="I8" s="29" t="s">
        <v>39</v>
      </c>
      <c r="J8" s="29">
        <v>30000</v>
      </c>
      <c r="K8" s="32">
        <v>13413</v>
      </c>
      <c r="L8" s="32">
        <v>44.71</v>
      </c>
      <c r="M8" s="32">
        <v>994</v>
      </c>
      <c r="N8" s="32">
        <v>10256</v>
      </c>
      <c r="O8" s="32">
        <v>34.18</v>
      </c>
    </row>
    <row r="9" spans="1:15" ht="126">
      <c r="A9" s="29">
        <v>8</v>
      </c>
      <c r="B9" s="29" t="s">
        <v>67</v>
      </c>
      <c r="C9" s="29" t="s">
        <v>68</v>
      </c>
      <c r="D9" s="29" t="s">
        <v>69</v>
      </c>
      <c r="E9" s="41">
        <v>42851</v>
      </c>
      <c r="F9" s="30" t="s">
        <v>44</v>
      </c>
      <c r="G9" s="29">
        <v>2.6</v>
      </c>
      <c r="H9" s="29" t="s">
        <v>45</v>
      </c>
      <c r="I9" s="29" t="s">
        <v>46</v>
      </c>
      <c r="J9" s="29">
        <v>34200</v>
      </c>
      <c r="K9" s="31">
        <v>6706</v>
      </c>
      <c r="L9" s="31">
        <v>19.600000000000001</v>
      </c>
      <c r="M9" s="31">
        <v>470</v>
      </c>
      <c r="N9" s="31">
        <v>3985</v>
      </c>
      <c r="O9" s="32">
        <v>11.65</v>
      </c>
    </row>
    <row r="10" spans="1:15" ht="147">
      <c r="A10" s="29">
        <v>9</v>
      </c>
      <c r="B10" s="29" t="s">
        <v>70</v>
      </c>
      <c r="C10" s="29" t="s">
        <v>71</v>
      </c>
      <c r="D10" s="29" t="s">
        <v>42</v>
      </c>
      <c r="E10" s="41">
        <v>42888</v>
      </c>
      <c r="F10" s="30" t="s">
        <v>44</v>
      </c>
      <c r="G10" s="29">
        <v>3.7</v>
      </c>
      <c r="H10" s="29" t="s">
        <v>45</v>
      </c>
      <c r="I10" s="29" t="s">
        <v>46</v>
      </c>
      <c r="J10" s="29">
        <v>45000</v>
      </c>
      <c r="K10" s="31">
        <v>14658</v>
      </c>
      <c r="L10" s="31">
        <v>32.57</v>
      </c>
      <c r="M10" s="31">
        <v>1220</v>
      </c>
      <c r="N10" s="31">
        <v>10901</v>
      </c>
      <c r="O10" s="32">
        <v>24.22</v>
      </c>
    </row>
  </sheetData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CPC, WEBSITE DATA</vt:lpstr>
      <vt:lpstr>ICD Marripalem</vt:lpstr>
      <vt:lpstr>VCH, CFS website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2022-06-21T07:33:21Z</cp:lastPrinted>
  <dcterms:created xsi:type="dcterms:W3CDTF">2022-06-21T07:09:02Z</dcterms:created>
  <dcterms:modified xsi:type="dcterms:W3CDTF">2022-06-21T07:34:03Z</dcterms:modified>
</cp:coreProperties>
</file>